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0368" windowHeight="64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<sst xmlns="http://schemas.openxmlformats.org/spreadsheetml/2006/main" count="63" uniqueCount="37">
  <si>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GAP COST</t>
  </si>
  <si>
    <t>MATCH MATRIX</t>
  </si>
  <si>
    <t>A</t>
  </si>
  <si>
    <t>C</t>
  </si>
  <si>
    <t>G</t>
  </si>
  <si>
    <t>T</t>
  </si>
  <si>
    <t>Match Array</t>
  </si>
  <si>
    <t>AA</t>
  </si>
  <si>
    <t>AC</t>
  </si>
  <si>
    <t>AG</t>
  </si>
  <si>
    <t>AT</t>
  </si>
  <si>
    <t>CA</t>
  </si>
  <si>
    <t>CC</t>
  </si>
  <si>
    <t>CG</t>
  </si>
  <si>
    <t>CT</t>
  </si>
  <si>
    <t>GA</t>
  </si>
  <si>
    <t>GC</t>
  </si>
  <si>
    <t>GG</t>
  </si>
  <si>
    <t>GT</t>
  </si>
  <si>
    <t>TA</t>
  </si>
  <si>
    <t>TC</t>
  </si>
  <si>
    <t>TG</t>
  </si>
  <si>
    <t>TT</t>
  </si>
  <si>
    <t>OPTIMAL SOLUTIONS</t>
  </si>
  <si>
    <t>Pre-calculated character matches</t>
  </si>
  <si>
    <t>Backtrack values</t>
  </si>
  <si>
    <t>Backtrack character lookup</t>
  </si>
  <si>
    <t>?</t>
  </si>
  <si>
    <t>\</t>
  </si>
  <si>
    <t>-</t>
  </si>
  <si>
    <t>&gt;</t>
  </si>
  <si>
    <t>|</t>
  </si>
  <si>
    <t>V</t>
  </si>
  <si>
    <t>+</t>
  </si>
  <si>
    <t>*</t>
  </si>
  <si>
    <t>SYMBOLIC BACKTRACK MATRIX</t>
  </si>
  <si>
    <t>BACTRACK ALIGNMENT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</si>
</sst>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0"/>
      <name val="Fixedsys"/>
      <family val="3"/>
    </font>
    <font>
      <sz val="11"/>
      <name val="Fixedsys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52" width="4.7109375" style="0" customWidth="1"/>
  </cols>
  <sheetData>
    <row r="1" spans="1:2" ht="12.75">
      <c r="A1" t="s">
        <v>0</v>
      </c>
      <c r="B1">
        <v>-10</v>
      </c>
    </row>
    <row r="3" spans="1:28" ht="12.75">
      <c r="A3" t="s">
        <v>1</v>
      </c>
      <c r="G3" t="s">
        <v>6</v>
      </c>
      <c r="O3" t="s">
        <v>25</v>
      </c>
      <c r="AB3" t="s">
        <v>26</v>
      </c>
    </row>
    <row r="4" spans="2:26" ht="12.75">
      <c r="B4" t="s">
        <v>2</v>
      </c>
      <c r="C4" t="s">
        <v>3</v>
      </c>
      <c r="D4" t="s">
        <v>4</v>
      </c>
      <c r="E4" t="s">
        <v>5</v>
      </c>
      <c r="P4" t="str">
        <f>C23</f>
        <v>-</v>
      </c>
      <c r="Q4" t="str">
        <f>D23</f>
        <v>T</v>
      </c>
      <c r="R4" t="str">
        <f aca="true" t="shared" si="0" ref="R4:Z4">E23</f>
        <v>A</v>
      </c>
      <c r="S4" t="str">
        <f t="shared" si="0"/>
        <v>A</v>
      </c>
      <c r="T4" t="str">
        <f t="shared" si="0"/>
        <v>T</v>
      </c>
      <c r="U4" t="str">
        <f t="shared" si="0"/>
        <v>G</v>
      </c>
      <c r="V4" t="str">
        <f t="shared" si="0"/>
        <v>C</v>
      </c>
      <c r="W4" t="str">
        <f t="shared" si="0"/>
        <v>G</v>
      </c>
      <c r="X4" t="str">
        <f t="shared" si="0"/>
        <v>C</v>
      </c>
      <c r="Y4" t="str">
        <f t="shared" si="0"/>
        <v>T</v>
      </c>
      <c r="Z4" t="str">
        <f t="shared" si="0"/>
        <v>C</v>
      </c>
    </row>
    <row r="5" spans="1:29" ht="12.75">
      <c r="A5" t="s">
        <v>2</v>
      </c>
      <c r="B5">
        <v>2</v>
      </c>
      <c r="C5">
        <v>-6</v>
      </c>
      <c r="D5">
        <v>-6</v>
      </c>
      <c r="E5">
        <v>-6</v>
      </c>
      <c r="G5" t="s">
        <v>7</v>
      </c>
      <c r="H5">
        <f>B5</f>
        <v>2</v>
      </c>
      <c r="O5" t="str">
        <f aca="true" t="shared" si="1" ref="O5:O15">B24</f>
        <v>-</v>
      </c>
      <c r="AB5">
        <v>0</v>
      </c>
      <c r="AC5" s="1" t="s">
        <v>27</v>
      </c>
    </row>
    <row r="6" spans="1:29" ht="12.75">
      <c r="A6" t="s">
        <v>3</v>
      </c>
      <c r="B6">
        <v>-6</v>
      </c>
      <c r="C6">
        <v>2</v>
      </c>
      <c r="D6">
        <v>-6</v>
      </c>
      <c r="E6">
        <v>-6</v>
      </c>
      <c r="G6" t="s">
        <v>8</v>
      </c>
      <c r="H6">
        <f>B6</f>
        <v>-6</v>
      </c>
      <c r="O6" t="str">
        <f t="shared" si="1"/>
        <v>T</v>
      </c>
      <c r="Q6">
        <f>IF(C24+D40=D25,1,0)+IF(C25+$B$1=D25,2,0)+IF(D24+$B$1=D25,4,0)</f>
        <v>1</v>
      </c>
      <c r="R6">
        <f aca="true" t="shared" si="2" ref="R6:Z6">IF(D24+E40=E25,1,0)+IF(D25+$B$1=E25,2,0)+IF(E24+$B$1=E25,4,0)</f>
        <v>2</v>
      </c>
      <c r="S6">
        <f t="shared" si="2"/>
        <v>2</v>
      </c>
      <c r="T6">
        <f t="shared" si="2"/>
        <v>3</v>
      </c>
      <c r="U6">
        <f t="shared" si="2"/>
        <v>2</v>
      </c>
      <c r="V6">
        <f t="shared" si="2"/>
        <v>2</v>
      </c>
      <c r="W6">
        <f t="shared" si="2"/>
        <v>2</v>
      </c>
      <c r="X6">
        <f t="shared" si="2"/>
        <v>2</v>
      </c>
      <c r="Y6">
        <f t="shared" si="2"/>
        <v>3</v>
      </c>
      <c r="Z6">
        <f t="shared" si="2"/>
        <v>2</v>
      </c>
      <c r="AB6">
        <v>1</v>
      </c>
      <c r="AC6" s="1" t="s">
        <v>28</v>
      </c>
    </row>
    <row r="7" spans="1:29" ht="12.75">
      <c r="A7" t="s">
        <v>4</v>
      </c>
      <c r="B7">
        <v>-6</v>
      </c>
      <c r="C7">
        <v>-6</v>
      </c>
      <c r="D7">
        <v>2</v>
      </c>
      <c r="E7">
        <v>-6</v>
      </c>
      <c r="G7" t="s">
        <v>9</v>
      </c>
      <c r="H7">
        <f>B7</f>
        <v>-6</v>
      </c>
      <c r="O7" t="str">
        <f t="shared" si="1"/>
        <v>T</v>
      </c>
      <c r="Q7">
        <f aca="true" t="shared" si="3" ref="Q7:Q15">IF(C25+D41=D26,1,0)+IF(C26+$B$1=D26,2,0)+IF(D25+$B$1=D26,4,0)</f>
        <v>5</v>
      </c>
      <c r="R7">
        <f aca="true" t="shared" si="4" ref="R7:R15">IF(D25+E41=E26,1,0)+IF(D26+$B$1=E26,2,0)+IF(E25+$B$1=E26,4,0)</f>
        <v>1</v>
      </c>
      <c r="S7">
        <f aca="true" t="shared" si="5" ref="S7:S15">IF(E25+F41=F26,1,0)+IF(E26+$B$1=F26,2,0)+IF(F25+$B$1=F26,4,0)</f>
        <v>3</v>
      </c>
      <c r="T7">
        <f aca="true" t="shared" si="6" ref="T7:T15">IF(F25+G41=G26,1,0)+IF(F26+$B$1=G26,2,0)+IF(G25+$B$1=G26,4,0)</f>
        <v>1</v>
      </c>
      <c r="U7">
        <f aca="true" t="shared" si="7" ref="U7:U15">IF(G25+H41=H26,1,0)+IF(G26+$B$1=H26,2,0)+IF(H25+$B$1=H26,4,0)</f>
        <v>2</v>
      </c>
      <c r="V7">
        <f aca="true" t="shared" si="8" ref="V7:V15">IF(H25+I41=I26,1,0)+IF(H26+$B$1=I26,2,0)+IF(I25+$B$1=I26,4,0)</f>
        <v>2</v>
      </c>
      <c r="W7">
        <f aca="true" t="shared" si="9" ref="W7:W15">IF(I25+J41=J26,1,0)+IF(I26+$B$1=J26,2,0)+IF(J25+$B$1=J26,4,0)</f>
        <v>2</v>
      </c>
      <c r="X7">
        <f aca="true" t="shared" si="10" ref="X7:X15">IF(J25+K41=K26,1,0)+IF(J26+$B$1=K26,2,0)+IF(K25+$B$1=K26,4,0)</f>
        <v>2</v>
      </c>
      <c r="Y7">
        <f aca="true" t="shared" si="11" ref="Y7:Y15">IF(K25+L41=L26,1,0)+IF(K26+$B$1=L26,2,0)+IF(L25+$B$1=L26,4,0)</f>
        <v>3</v>
      </c>
      <c r="Z7">
        <f aca="true" t="shared" si="12" ref="Z7:Z15">IF(L25+M41=M26,1,0)+IF(L26+$B$1=M26,2,0)+IF(M25+$B$1=M26,4,0)</f>
        <v>2</v>
      </c>
      <c r="AB7">
        <v>2</v>
      </c>
      <c r="AC7" s="1" t="s">
        <v>29</v>
      </c>
    </row>
    <row r="8" spans="1:29" ht="12.75">
      <c r="A8" t="s">
        <v>5</v>
      </c>
      <c r="B8">
        <v>-6</v>
      </c>
      <c r="C8">
        <v>-6</v>
      </c>
      <c r="D8">
        <v>-6</v>
      </c>
      <c r="E8">
        <v>2</v>
      </c>
      <c r="G8" t="s">
        <v>10</v>
      </c>
      <c r="H8">
        <f>B8</f>
        <v>-6</v>
      </c>
      <c r="O8" t="str">
        <f t="shared" si="1"/>
        <v>A</v>
      </c>
      <c r="Q8">
        <f t="shared" si="3"/>
        <v>4</v>
      </c>
      <c r="R8">
        <f t="shared" si="4"/>
        <v>1</v>
      </c>
      <c r="S8">
        <f t="shared" si="5"/>
        <v>1</v>
      </c>
      <c r="T8">
        <f t="shared" si="6"/>
        <v>2</v>
      </c>
      <c r="U8">
        <f t="shared" si="7"/>
        <v>3</v>
      </c>
      <c r="V8">
        <f t="shared" si="8"/>
        <v>3</v>
      </c>
      <c r="W8">
        <f t="shared" si="9"/>
        <v>3</v>
      </c>
      <c r="X8">
        <f t="shared" si="10"/>
        <v>3</v>
      </c>
      <c r="Y8">
        <f t="shared" si="11"/>
        <v>3</v>
      </c>
      <c r="Z8">
        <f t="shared" si="12"/>
        <v>3</v>
      </c>
      <c r="AB8">
        <v>3</v>
      </c>
      <c r="AC8" s="1" t="s">
        <v>30</v>
      </c>
    </row>
    <row r="9" spans="7:29" ht="12.75">
      <c r="G9" t="s">
        <v>11</v>
      </c>
      <c r="H9">
        <f>C5</f>
        <v>-6</v>
      </c>
      <c r="O9" t="str">
        <f t="shared" si="1"/>
        <v>A</v>
      </c>
      <c r="Q9">
        <f t="shared" si="3"/>
        <v>4</v>
      </c>
      <c r="R9">
        <f t="shared" si="4"/>
        <v>5</v>
      </c>
      <c r="S9">
        <f t="shared" si="5"/>
        <v>1</v>
      </c>
      <c r="T9">
        <f t="shared" si="6"/>
        <v>1</v>
      </c>
      <c r="U9">
        <f t="shared" si="7"/>
        <v>3</v>
      </c>
      <c r="V9">
        <f t="shared" si="8"/>
        <v>3</v>
      </c>
      <c r="W9">
        <f t="shared" si="9"/>
        <v>3</v>
      </c>
      <c r="X9">
        <f t="shared" si="10"/>
        <v>3</v>
      </c>
      <c r="Y9">
        <f t="shared" si="11"/>
        <v>3</v>
      </c>
      <c r="Z9">
        <f t="shared" si="12"/>
        <v>3</v>
      </c>
      <c r="AB9">
        <v>4</v>
      </c>
      <c r="AC9" s="1" t="s">
        <v>31</v>
      </c>
    </row>
    <row r="10" spans="7:29" ht="12.75">
      <c r="G10" t="s">
        <v>12</v>
      </c>
      <c r="H10">
        <f>C6</f>
        <v>2</v>
      </c>
      <c r="O10" t="str">
        <f t="shared" si="1"/>
        <v>G</v>
      </c>
      <c r="Q10">
        <f t="shared" si="3"/>
        <v>4</v>
      </c>
      <c r="R10">
        <f t="shared" si="4"/>
        <v>4</v>
      </c>
      <c r="S10">
        <f t="shared" si="5"/>
        <v>4</v>
      </c>
      <c r="T10">
        <f t="shared" si="6"/>
        <v>1</v>
      </c>
      <c r="U10">
        <f t="shared" si="7"/>
        <v>1</v>
      </c>
      <c r="V10">
        <f t="shared" si="8"/>
        <v>2</v>
      </c>
      <c r="W10">
        <f t="shared" si="9"/>
        <v>3</v>
      </c>
      <c r="X10">
        <f t="shared" si="10"/>
        <v>2</v>
      </c>
      <c r="Y10">
        <f t="shared" si="11"/>
        <v>2</v>
      </c>
      <c r="Z10">
        <f t="shared" si="12"/>
        <v>2</v>
      </c>
      <c r="AB10">
        <v>5</v>
      </c>
      <c r="AC10" s="1" t="s">
        <v>32</v>
      </c>
    </row>
    <row r="11" spans="7:29" ht="12.75">
      <c r="G11" t="s">
        <v>13</v>
      </c>
      <c r="H11">
        <f>C7</f>
        <v>-6</v>
      </c>
      <c r="O11" t="str">
        <f t="shared" si="1"/>
        <v>T</v>
      </c>
      <c r="Q11">
        <f t="shared" si="3"/>
        <v>5</v>
      </c>
      <c r="R11">
        <f t="shared" si="4"/>
        <v>4</v>
      </c>
      <c r="S11">
        <f t="shared" si="5"/>
        <v>4</v>
      </c>
      <c r="T11">
        <f t="shared" si="6"/>
        <v>1</v>
      </c>
      <c r="U11">
        <f t="shared" si="7"/>
        <v>5</v>
      </c>
      <c r="V11">
        <f t="shared" si="8"/>
        <v>1</v>
      </c>
      <c r="W11">
        <f t="shared" si="9"/>
        <v>3</v>
      </c>
      <c r="X11">
        <f t="shared" si="10"/>
        <v>3</v>
      </c>
      <c r="Y11">
        <f t="shared" si="11"/>
        <v>1</v>
      </c>
      <c r="Z11">
        <f t="shared" si="12"/>
        <v>2</v>
      </c>
      <c r="AB11">
        <v>6</v>
      </c>
      <c r="AC11" s="1" t="s">
        <v>33</v>
      </c>
    </row>
    <row r="12" spans="7:29" ht="12.75">
      <c r="G12" t="s">
        <v>14</v>
      </c>
      <c r="H12">
        <f>C8</f>
        <v>-6</v>
      </c>
      <c r="O12" t="str">
        <f t="shared" si="1"/>
        <v>C</v>
      </c>
      <c r="Q12">
        <f t="shared" si="3"/>
        <v>4</v>
      </c>
      <c r="R12">
        <f t="shared" si="4"/>
        <v>4</v>
      </c>
      <c r="S12">
        <f t="shared" si="5"/>
        <v>4</v>
      </c>
      <c r="T12">
        <f t="shared" si="6"/>
        <v>4</v>
      </c>
      <c r="U12">
        <f t="shared" si="7"/>
        <v>1</v>
      </c>
      <c r="V12">
        <f t="shared" si="8"/>
        <v>1</v>
      </c>
      <c r="W12">
        <f t="shared" si="9"/>
        <v>1</v>
      </c>
      <c r="X12">
        <f t="shared" si="10"/>
        <v>1</v>
      </c>
      <c r="Y12">
        <f t="shared" si="11"/>
        <v>2</v>
      </c>
      <c r="Z12">
        <f t="shared" si="12"/>
        <v>1</v>
      </c>
      <c r="AB12">
        <v>7</v>
      </c>
      <c r="AC12" s="1" t="s">
        <v>34</v>
      </c>
    </row>
    <row r="13" spans="7:26" ht="12.75">
      <c r="G13" t="s">
        <v>15</v>
      </c>
      <c r="H13">
        <f>D5</f>
        <v>-6</v>
      </c>
      <c r="O13" t="str">
        <f t="shared" si="1"/>
        <v>T</v>
      </c>
      <c r="Q13">
        <f t="shared" si="3"/>
        <v>5</v>
      </c>
      <c r="R13">
        <f t="shared" si="4"/>
        <v>4</v>
      </c>
      <c r="S13">
        <f t="shared" si="5"/>
        <v>4</v>
      </c>
      <c r="T13">
        <f t="shared" si="6"/>
        <v>5</v>
      </c>
      <c r="U13">
        <f t="shared" si="7"/>
        <v>5</v>
      </c>
      <c r="V13">
        <f t="shared" si="8"/>
        <v>5</v>
      </c>
      <c r="W13">
        <f t="shared" si="9"/>
        <v>1</v>
      </c>
      <c r="X13">
        <f t="shared" si="10"/>
        <v>1</v>
      </c>
      <c r="Y13">
        <f t="shared" si="11"/>
        <v>1</v>
      </c>
      <c r="Z13">
        <f t="shared" si="12"/>
        <v>2</v>
      </c>
    </row>
    <row r="14" spans="7:26" ht="12.75">
      <c r="G14" t="s">
        <v>16</v>
      </c>
      <c r="H14">
        <f>D6</f>
        <v>-6</v>
      </c>
      <c r="O14" t="str">
        <f t="shared" si="1"/>
        <v>C</v>
      </c>
      <c r="Q14">
        <f t="shared" si="3"/>
        <v>4</v>
      </c>
      <c r="R14">
        <f t="shared" si="4"/>
        <v>4</v>
      </c>
      <c r="S14">
        <f t="shared" si="5"/>
        <v>4</v>
      </c>
      <c r="T14">
        <f t="shared" si="6"/>
        <v>4</v>
      </c>
      <c r="U14">
        <f t="shared" si="7"/>
        <v>5</v>
      </c>
      <c r="V14">
        <f t="shared" si="8"/>
        <v>1</v>
      </c>
      <c r="W14">
        <f t="shared" si="9"/>
        <v>5</v>
      </c>
      <c r="X14">
        <f t="shared" si="10"/>
        <v>1</v>
      </c>
      <c r="Y14">
        <f t="shared" si="11"/>
        <v>6</v>
      </c>
      <c r="Z14">
        <f t="shared" si="12"/>
        <v>1</v>
      </c>
    </row>
    <row r="15" spans="7:26" ht="12.75">
      <c r="G15" t="s">
        <v>17</v>
      </c>
      <c r="H15">
        <f>D7</f>
        <v>2</v>
      </c>
      <c r="O15" t="str">
        <f t="shared" si="1"/>
        <v>A</v>
      </c>
      <c r="Q15">
        <f t="shared" si="3"/>
        <v>4</v>
      </c>
      <c r="R15">
        <f t="shared" si="4"/>
        <v>5</v>
      </c>
      <c r="S15">
        <f t="shared" si="5"/>
        <v>5</v>
      </c>
      <c r="T15">
        <f t="shared" si="6"/>
        <v>4</v>
      </c>
      <c r="U15">
        <f t="shared" si="7"/>
        <v>5</v>
      </c>
      <c r="V15">
        <f t="shared" si="8"/>
        <v>4</v>
      </c>
      <c r="W15">
        <f t="shared" si="9"/>
        <v>1</v>
      </c>
      <c r="X15">
        <f t="shared" si="10"/>
        <v>4</v>
      </c>
      <c r="Y15">
        <f t="shared" si="11"/>
        <v>1</v>
      </c>
      <c r="Z15">
        <f t="shared" si="12"/>
        <v>4</v>
      </c>
    </row>
    <row r="16" spans="7:8" ht="12.75">
      <c r="G16" t="s">
        <v>18</v>
      </c>
      <c r="H16">
        <f>D8</f>
        <v>-6</v>
      </c>
    </row>
    <row r="17" spans="7:8" ht="12.75">
      <c r="G17" t="s">
        <v>19</v>
      </c>
      <c r="H17">
        <f>E5</f>
        <v>-6</v>
      </c>
    </row>
    <row r="18" spans="7:8" ht="12.75">
      <c r="G18" t="s">
        <v>20</v>
      </c>
      <c r="H18">
        <f>E6</f>
        <v>-6</v>
      </c>
    </row>
    <row r="19" spans="7:8" ht="12.75">
      <c r="G19" t="s">
        <v>21</v>
      </c>
      <c r="H19">
        <f>E7</f>
        <v>-6</v>
      </c>
    </row>
    <row r="20" spans="7:8" ht="12.75">
      <c r="G20" t="s">
        <v>22</v>
      </c>
      <c r="H20">
        <f>E8</f>
        <v>2</v>
      </c>
    </row>
    <row r="22" spans="1:16" ht="12.75">
      <c r="A22" t="s">
        <v>23</v>
      </c>
      <c r="P22" t="s">
        <v>35</v>
      </c>
    </row>
    <row r="23" spans="3:26" ht="12.75">
      <c r="C23" s="1" t="s">
        <v>29</v>
      </c>
      <c r="D23" t="s">
        <v>5</v>
      </c>
      <c r="E23" t="s">
        <v>2</v>
      </c>
      <c r="F23" t="s">
        <v>2</v>
      </c>
      <c r="G23" t="s">
        <v>5</v>
      </c>
      <c r="H23" t="s">
        <v>4</v>
      </c>
      <c r="I23" t="s">
        <v>3</v>
      </c>
      <c r="J23" t="s">
        <v>4</v>
      </c>
      <c r="K23" t="s">
        <v>3</v>
      </c>
      <c r="L23" t="s">
        <v>5</v>
      </c>
      <c r="M23" t="s">
        <v>3</v>
      </c>
      <c r="P23" t="str">
        <f>C23</f>
        <v>-</v>
      </c>
      <c r="Q23" t="str">
        <f>D23</f>
        <v>T</v>
      </c>
      <c r="R23" t="str">
        <f aca="true" t="shared" si="13" ref="R23:Z23">E23</f>
        <v>A</v>
      </c>
      <c r="S23" t="str">
        <f t="shared" si="13"/>
        <v>A</v>
      </c>
      <c r="T23" t="str">
        <f t="shared" si="13"/>
        <v>T</v>
      </c>
      <c r="U23" t="str">
        <f t="shared" si="13"/>
        <v>G</v>
      </c>
      <c r="V23" t="str">
        <f t="shared" si="13"/>
        <v>C</v>
      </c>
      <c r="W23" t="str">
        <f t="shared" si="13"/>
        <v>G</v>
      </c>
      <c r="X23" t="str">
        <f t="shared" si="13"/>
        <v>C</v>
      </c>
      <c r="Y23" t="str">
        <f t="shared" si="13"/>
        <v>T</v>
      </c>
      <c r="Z23" t="str">
        <f t="shared" si="13"/>
        <v>C</v>
      </c>
    </row>
    <row r="24" spans="2:15" ht="12.75">
      <c r="B24" s="1" t="s">
        <v>29</v>
      </c>
      <c r="C24">
        <v>0</v>
      </c>
      <c r="D24">
        <f>B1</f>
        <v>-10</v>
      </c>
      <c r="E24">
        <f>D24+$B$1</f>
        <v>-20</v>
      </c>
      <c r="F24">
        <f aca="true" t="shared" si="14" ref="F24:M24">E24+$B$1</f>
        <v>-30</v>
      </c>
      <c r="G24">
        <f t="shared" si="14"/>
        <v>-40</v>
      </c>
      <c r="H24">
        <f t="shared" si="14"/>
        <v>-50</v>
      </c>
      <c r="I24">
        <f t="shared" si="14"/>
        <v>-60</v>
      </c>
      <c r="J24">
        <f t="shared" si="14"/>
        <v>-70</v>
      </c>
      <c r="K24">
        <f t="shared" si="14"/>
        <v>-80</v>
      </c>
      <c r="L24">
        <f t="shared" si="14"/>
        <v>-90</v>
      </c>
      <c r="M24">
        <f t="shared" si="14"/>
        <v>-100</v>
      </c>
      <c r="O24" t="str">
        <f>B24</f>
        <v>-</v>
      </c>
    </row>
    <row r="25" spans="2:26" ht="12.75">
      <c r="B25" t="s">
        <v>5</v>
      </c>
      <c r="C25">
        <f>B1</f>
        <v>-10</v>
      </c>
      <c r="D25">
        <f>MAX(C25+$B$1,D24+$B$1,C24+D40)</f>
        <v>2</v>
      </c>
      <c r="E25">
        <f aca="true" t="shared" si="15" ref="E25:M25">MAX(D25+$B$1,E24+$B$1,D24+E40)</f>
        <v>-8</v>
      </c>
      <c r="F25">
        <f t="shared" si="15"/>
        <v>-18</v>
      </c>
      <c r="G25">
        <f t="shared" si="15"/>
        <v>-28</v>
      </c>
      <c r="H25">
        <f t="shared" si="15"/>
        <v>-38</v>
      </c>
      <c r="I25">
        <f t="shared" si="15"/>
        <v>-48</v>
      </c>
      <c r="J25">
        <f t="shared" si="15"/>
        <v>-58</v>
      </c>
      <c r="K25">
        <f t="shared" si="15"/>
        <v>-68</v>
      </c>
      <c r="L25">
        <f t="shared" si="15"/>
        <v>-78</v>
      </c>
      <c r="M25">
        <f t="shared" si="15"/>
        <v>-88</v>
      </c>
      <c r="O25" t="str">
        <f>B25</f>
        <v>T</v>
      </c>
      <c r="Q25" t="str">
        <f aca="true" t="shared" si="16" ref="Q25:Q32">LOOKUP(Q6,$AB$5:$AC$12)</f>
        <v>\</v>
      </c>
      <c r="R25" t="str">
        <f aca="true" t="shared" si="17" ref="R25:Z25">LOOKUP(R6,$AB$5:$AC$12)</f>
        <v>-</v>
      </c>
      <c r="S25" t="str">
        <f t="shared" si="17"/>
        <v>-</v>
      </c>
      <c r="T25" t="str">
        <f t="shared" si="17"/>
        <v>&gt;</v>
      </c>
      <c r="U25" t="str">
        <f t="shared" si="17"/>
        <v>-</v>
      </c>
      <c r="V25" t="str">
        <f t="shared" si="17"/>
        <v>-</v>
      </c>
      <c r="W25" t="str">
        <f t="shared" si="17"/>
        <v>-</v>
      </c>
      <c r="X25" t="str">
        <f t="shared" si="17"/>
        <v>-</v>
      </c>
      <c r="Y25" t="str">
        <f t="shared" si="17"/>
        <v>&gt;</v>
      </c>
      <c r="Z25" t="str">
        <f t="shared" si="17"/>
        <v>-</v>
      </c>
    </row>
    <row r="26" spans="2:26" ht="12.75">
      <c r="B26" t="s">
        <v>5</v>
      </c>
      <c r="C26">
        <f>C25+$B$1</f>
        <v>-20</v>
      </c>
      <c r="D26">
        <f aca="true" t="shared" si="18" ref="D26:D34">MAX(C26+$B$1,D25+$B$1,C25+D41)</f>
        <v>-8</v>
      </c>
      <c r="E26">
        <f aca="true" t="shared" si="19" ref="E26:E34">MAX(D26+$B$1,E25+$B$1,D25+E41)</f>
        <v>-4</v>
      </c>
      <c r="F26">
        <f aca="true" t="shared" si="20" ref="F26:F34">MAX(E26+$B$1,F25+$B$1,E25+F41)</f>
        <v>-14</v>
      </c>
      <c r="G26">
        <f aca="true" t="shared" si="21" ref="G26:G34">MAX(F26+$B$1,G25+$B$1,F25+G41)</f>
        <v>-16</v>
      </c>
      <c r="H26">
        <f aca="true" t="shared" si="22" ref="H26:H34">MAX(G26+$B$1,H25+$B$1,G25+H41)</f>
        <v>-26</v>
      </c>
      <c r="I26">
        <f aca="true" t="shared" si="23" ref="I26:I34">MAX(H26+$B$1,I25+$B$1,H25+I41)</f>
        <v>-36</v>
      </c>
      <c r="J26">
        <f aca="true" t="shared" si="24" ref="J26:J34">MAX(I26+$B$1,J25+$B$1,I25+J41)</f>
        <v>-46</v>
      </c>
      <c r="K26">
        <f aca="true" t="shared" si="25" ref="K26:K34">MAX(J26+$B$1,K25+$B$1,J25+K41)</f>
        <v>-56</v>
      </c>
      <c r="L26">
        <f aca="true" t="shared" si="26" ref="L26:L34">MAX(K26+$B$1,L25+$B$1,K25+L41)</f>
        <v>-66</v>
      </c>
      <c r="M26">
        <f aca="true" t="shared" si="27" ref="M26:M34">MAX(L26+$B$1,M25+$B$1,L25+M41)</f>
        <v>-76</v>
      </c>
      <c r="O26" t="str">
        <f aca="true" t="shared" si="28" ref="O26:O34">B26</f>
        <v>T</v>
      </c>
      <c r="Q26" t="str">
        <f t="shared" si="16"/>
        <v>V</v>
      </c>
      <c r="R26" t="str">
        <f aca="true" t="shared" si="29" ref="R26:Z26">LOOKUP(R7,$AB$5:$AC$12)</f>
        <v>\</v>
      </c>
      <c r="S26" t="str">
        <f t="shared" si="29"/>
        <v>&gt;</v>
      </c>
      <c r="T26" t="str">
        <f t="shared" si="29"/>
        <v>\</v>
      </c>
      <c r="U26" t="str">
        <f t="shared" si="29"/>
        <v>-</v>
      </c>
      <c r="V26" t="str">
        <f t="shared" si="29"/>
        <v>-</v>
      </c>
      <c r="W26" t="str">
        <f t="shared" si="29"/>
        <v>-</v>
      </c>
      <c r="X26" t="str">
        <f t="shared" si="29"/>
        <v>-</v>
      </c>
      <c r="Y26" t="str">
        <f t="shared" si="29"/>
        <v>&gt;</v>
      </c>
      <c r="Z26" t="str">
        <f t="shared" si="29"/>
        <v>-</v>
      </c>
    </row>
    <row r="27" spans="2:26" ht="12.75">
      <c r="B27" t="s">
        <v>2</v>
      </c>
      <c r="C27">
        <f aca="true" t="shared" si="30" ref="C27:C34">C26+$B$1</f>
        <v>-30</v>
      </c>
      <c r="D27">
        <f t="shared" si="18"/>
        <v>-18</v>
      </c>
      <c r="E27">
        <f t="shared" si="19"/>
        <v>-6</v>
      </c>
      <c r="F27">
        <f t="shared" si="20"/>
        <v>-2</v>
      </c>
      <c r="G27">
        <f t="shared" si="21"/>
        <v>-12</v>
      </c>
      <c r="H27">
        <f t="shared" si="22"/>
        <v>-22</v>
      </c>
      <c r="I27">
        <f t="shared" si="23"/>
        <v>-32</v>
      </c>
      <c r="J27">
        <f t="shared" si="24"/>
        <v>-42</v>
      </c>
      <c r="K27">
        <f t="shared" si="25"/>
        <v>-52</v>
      </c>
      <c r="L27">
        <f t="shared" si="26"/>
        <v>-62</v>
      </c>
      <c r="M27">
        <f t="shared" si="27"/>
        <v>-72</v>
      </c>
      <c r="O27" t="str">
        <f t="shared" si="28"/>
        <v>A</v>
      </c>
      <c r="Q27" t="str">
        <f t="shared" si="16"/>
        <v>|</v>
      </c>
      <c r="R27" t="str">
        <f aca="true" t="shared" si="31" ref="R27:Z27">LOOKUP(R8,$AB$5:$AC$12)</f>
        <v>\</v>
      </c>
      <c r="S27" t="str">
        <f t="shared" si="31"/>
        <v>\</v>
      </c>
      <c r="T27" t="str">
        <f t="shared" si="31"/>
        <v>-</v>
      </c>
      <c r="U27" t="str">
        <f t="shared" si="31"/>
        <v>&gt;</v>
      </c>
      <c r="V27" t="str">
        <f t="shared" si="31"/>
        <v>&gt;</v>
      </c>
      <c r="W27" t="str">
        <f t="shared" si="31"/>
        <v>&gt;</v>
      </c>
      <c r="X27" t="str">
        <f t="shared" si="31"/>
        <v>&gt;</v>
      </c>
      <c r="Y27" t="str">
        <f t="shared" si="31"/>
        <v>&gt;</v>
      </c>
      <c r="Z27" t="str">
        <f t="shared" si="31"/>
        <v>&gt;</v>
      </c>
    </row>
    <row r="28" spans="2:26" ht="12.75">
      <c r="B28" t="s">
        <v>2</v>
      </c>
      <c r="C28">
        <f t="shared" si="30"/>
        <v>-40</v>
      </c>
      <c r="D28">
        <f t="shared" si="18"/>
        <v>-28</v>
      </c>
      <c r="E28">
        <f t="shared" si="19"/>
        <v>-16</v>
      </c>
      <c r="F28">
        <f t="shared" si="20"/>
        <v>-4</v>
      </c>
      <c r="G28">
        <f t="shared" si="21"/>
        <v>-8</v>
      </c>
      <c r="H28">
        <f t="shared" si="22"/>
        <v>-18</v>
      </c>
      <c r="I28">
        <f t="shared" si="23"/>
        <v>-28</v>
      </c>
      <c r="J28">
        <f t="shared" si="24"/>
        <v>-38</v>
      </c>
      <c r="K28">
        <f t="shared" si="25"/>
        <v>-48</v>
      </c>
      <c r="L28">
        <f t="shared" si="26"/>
        <v>-58</v>
      </c>
      <c r="M28">
        <f t="shared" si="27"/>
        <v>-68</v>
      </c>
      <c r="O28" t="str">
        <f t="shared" si="28"/>
        <v>A</v>
      </c>
      <c r="Q28" t="str">
        <f t="shared" si="16"/>
        <v>|</v>
      </c>
      <c r="R28" t="str">
        <f aca="true" t="shared" si="32" ref="R28:Z28">LOOKUP(R9,$AB$5:$AC$12)</f>
        <v>V</v>
      </c>
      <c r="S28" t="str">
        <f t="shared" si="32"/>
        <v>\</v>
      </c>
      <c r="T28" t="str">
        <f t="shared" si="32"/>
        <v>\</v>
      </c>
      <c r="U28" t="str">
        <f t="shared" si="32"/>
        <v>&gt;</v>
      </c>
      <c r="V28" t="str">
        <f t="shared" si="32"/>
        <v>&gt;</v>
      </c>
      <c r="W28" t="str">
        <f t="shared" si="32"/>
        <v>&gt;</v>
      </c>
      <c r="X28" t="str">
        <f t="shared" si="32"/>
        <v>&gt;</v>
      </c>
      <c r="Y28" t="str">
        <f t="shared" si="32"/>
        <v>&gt;</v>
      </c>
      <c r="Z28" t="str">
        <f t="shared" si="32"/>
        <v>&gt;</v>
      </c>
    </row>
    <row r="29" spans="2:26" ht="12.75">
      <c r="B29" t="s">
        <v>4</v>
      </c>
      <c r="C29">
        <f t="shared" si="30"/>
        <v>-50</v>
      </c>
      <c r="D29">
        <f t="shared" si="18"/>
        <v>-38</v>
      </c>
      <c r="E29">
        <f t="shared" si="19"/>
        <v>-26</v>
      </c>
      <c r="F29">
        <f t="shared" si="20"/>
        <v>-14</v>
      </c>
      <c r="G29">
        <f t="shared" si="21"/>
        <v>-10</v>
      </c>
      <c r="H29">
        <f t="shared" si="22"/>
        <v>-6</v>
      </c>
      <c r="I29">
        <f t="shared" si="23"/>
        <v>-16</v>
      </c>
      <c r="J29">
        <f t="shared" si="24"/>
        <v>-26</v>
      </c>
      <c r="K29">
        <f t="shared" si="25"/>
        <v>-36</v>
      </c>
      <c r="L29">
        <f t="shared" si="26"/>
        <v>-46</v>
      </c>
      <c r="M29">
        <f t="shared" si="27"/>
        <v>-56</v>
      </c>
      <c r="O29" t="str">
        <f t="shared" si="28"/>
        <v>G</v>
      </c>
      <c r="Q29" t="str">
        <f t="shared" si="16"/>
        <v>|</v>
      </c>
      <c r="R29" t="str">
        <f aca="true" t="shared" si="33" ref="R29:Z29">LOOKUP(R10,$AB$5:$AC$12)</f>
        <v>|</v>
      </c>
      <c r="S29" t="str">
        <f t="shared" si="33"/>
        <v>|</v>
      </c>
      <c r="T29" t="str">
        <f t="shared" si="33"/>
        <v>\</v>
      </c>
      <c r="U29" t="str">
        <f t="shared" si="33"/>
        <v>\</v>
      </c>
      <c r="V29" t="str">
        <f t="shared" si="33"/>
        <v>-</v>
      </c>
      <c r="W29" t="str">
        <f t="shared" si="33"/>
        <v>&gt;</v>
      </c>
      <c r="X29" t="str">
        <f t="shared" si="33"/>
        <v>-</v>
      </c>
      <c r="Y29" t="str">
        <f t="shared" si="33"/>
        <v>-</v>
      </c>
      <c r="Z29" t="str">
        <f t="shared" si="33"/>
        <v>-</v>
      </c>
    </row>
    <row r="30" spans="2:26" ht="12.75">
      <c r="B30" t="s">
        <v>5</v>
      </c>
      <c r="C30">
        <f t="shared" si="30"/>
        <v>-60</v>
      </c>
      <c r="D30">
        <f t="shared" si="18"/>
        <v>-48</v>
      </c>
      <c r="E30">
        <f t="shared" si="19"/>
        <v>-36</v>
      </c>
      <c r="F30">
        <f t="shared" si="20"/>
        <v>-24</v>
      </c>
      <c r="G30">
        <f t="shared" si="21"/>
        <v>-12</v>
      </c>
      <c r="H30">
        <f t="shared" si="22"/>
        <v>-16</v>
      </c>
      <c r="I30">
        <f t="shared" si="23"/>
        <v>-12</v>
      </c>
      <c r="J30">
        <f t="shared" si="24"/>
        <v>-22</v>
      </c>
      <c r="K30">
        <f t="shared" si="25"/>
        <v>-32</v>
      </c>
      <c r="L30">
        <f t="shared" si="26"/>
        <v>-34</v>
      </c>
      <c r="M30">
        <f t="shared" si="27"/>
        <v>-44</v>
      </c>
      <c r="O30" t="str">
        <f t="shared" si="28"/>
        <v>T</v>
      </c>
      <c r="Q30" t="str">
        <f t="shared" si="16"/>
        <v>V</v>
      </c>
      <c r="R30" t="str">
        <f aca="true" t="shared" si="34" ref="R30:Z30">LOOKUP(R11,$AB$5:$AC$12)</f>
        <v>|</v>
      </c>
      <c r="S30" t="str">
        <f t="shared" si="34"/>
        <v>|</v>
      </c>
      <c r="T30" t="str">
        <f t="shared" si="34"/>
        <v>\</v>
      </c>
      <c r="U30" t="str">
        <f t="shared" si="34"/>
        <v>V</v>
      </c>
      <c r="V30" t="str">
        <f t="shared" si="34"/>
        <v>\</v>
      </c>
      <c r="W30" t="str">
        <f t="shared" si="34"/>
        <v>&gt;</v>
      </c>
      <c r="X30" t="str">
        <f t="shared" si="34"/>
        <v>&gt;</v>
      </c>
      <c r="Y30" t="str">
        <f t="shared" si="34"/>
        <v>\</v>
      </c>
      <c r="Z30" t="str">
        <f t="shared" si="34"/>
        <v>-</v>
      </c>
    </row>
    <row r="31" spans="2:26" ht="12.75">
      <c r="B31" t="s">
        <v>3</v>
      </c>
      <c r="C31">
        <f t="shared" si="30"/>
        <v>-70</v>
      </c>
      <c r="D31">
        <f t="shared" si="18"/>
        <v>-58</v>
      </c>
      <c r="E31">
        <f t="shared" si="19"/>
        <v>-46</v>
      </c>
      <c r="F31">
        <f t="shared" si="20"/>
        <v>-34</v>
      </c>
      <c r="G31">
        <f t="shared" si="21"/>
        <v>-22</v>
      </c>
      <c r="H31">
        <f t="shared" si="22"/>
        <v>-18</v>
      </c>
      <c r="I31">
        <f t="shared" si="23"/>
        <v>-14</v>
      </c>
      <c r="J31">
        <f t="shared" si="24"/>
        <v>-18</v>
      </c>
      <c r="K31">
        <f t="shared" si="25"/>
        <v>-20</v>
      </c>
      <c r="L31">
        <f t="shared" si="26"/>
        <v>-30</v>
      </c>
      <c r="M31">
        <f t="shared" si="27"/>
        <v>-32</v>
      </c>
      <c r="O31" t="str">
        <f t="shared" si="28"/>
        <v>C</v>
      </c>
      <c r="Q31" t="str">
        <f t="shared" si="16"/>
        <v>|</v>
      </c>
      <c r="R31" t="str">
        <f aca="true" t="shared" si="35" ref="R31:Z31">LOOKUP(R12,$AB$5:$AC$12)</f>
        <v>|</v>
      </c>
      <c r="S31" t="str">
        <f t="shared" si="35"/>
        <v>|</v>
      </c>
      <c r="T31" t="str">
        <f t="shared" si="35"/>
        <v>|</v>
      </c>
      <c r="U31" t="str">
        <f t="shared" si="35"/>
        <v>\</v>
      </c>
      <c r="V31" t="str">
        <f t="shared" si="35"/>
        <v>\</v>
      </c>
      <c r="W31" t="str">
        <f t="shared" si="35"/>
        <v>\</v>
      </c>
      <c r="X31" t="str">
        <f t="shared" si="35"/>
        <v>\</v>
      </c>
      <c r="Y31" t="str">
        <f t="shared" si="35"/>
        <v>-</v>
      </c>
      <c r="Z31" t="str">
        <f t="shared" si="35"/>
        <v>\</v>
      </c>
    </row>
    <row r="32" spans="2:26" ht="12.75">
      <c r="B32" t="s">
        <v>5</v>
      </c>
      <c r="C32">
        <f t="shared" si="30"/>
        <v>-80</v>
      </c>
      <c r="D32">
        <f t="shared" si="18"/>
        <v>-68</v>
      </c>
      <c r="E32">
        <f t="shared" si="19"/>
        <v>-56</v>
      </c>
      <c r="F32">
        <f t="shared" si="20"/>
        <v>-44</v>
      </c>
      <c r="G32">
        <f t="shared" si="21"/>
        <v>-32</v>
      </c>
      <c r="H32">
        <f t="shared" si="22"/>
        <v>-28</v>
      </c>
      <c r="I32">
        <f t="shared" si="23"/>
        <v>-24</v>
      </c>
      <c r="J32">
        <f t="shared" si="24"/>
        <v>-20</v>
      </c>
      <c r="K32">
        <f t="shared" si="25"/>
        <v>-24</v>
      </c>
      <c r="L32">
        <f t="shared" si="26"/>
        <v>-18</v>
      </c>
      <c r="M32">
        <f t="shared" si="27"/>
        <v>-28</v>
      </c>
      <c r="O32" t="str">
        <f t="shared" si="28"/>
        <v>T</v>
      </c>
      <c r="Q32" t="str">
        <f t="shared" si="16"/>
        <v>V</v>
      </c>
      <c r="R32" t="str">
        <f aca="true" t="shared" si="36" ref="R32:Z32">LOOKUP(R13,$AB$5:$AC$12)</f>
        <v>|</v>
      </c>
      <c r="S32" t="str">
        <f t="shared" si="36"/>
        <v>|</v>
      </c>
      <c r="T32" t="str">
        <f t="shared" si="36"/>
        <v>V</v>
      </c>
      <c r="U32" t="str">
        <f t="shared" si="36"/>
        <v>V</v>
      </c>
      <c r="V32" t="str">
        <f t="shared" si="36"/>
        <v>V</v>
      </c>
      <c r="W32" t="str">
        <f t="shared" si="36"/>
        <v>\</v>
      </c>
      <c r="X32" t="str">
        <f t="shared" si="36"/>
        <v>\</v>
      </c>
      <c r="Y32" t="str">
        <f t="shared" si="36"/>
        <v>\</v>
      </c>
      <c r="Z32" t="str">
        <f t="shared" si="36"/>
        <v>-</v>
      </c>
    </row>
    <row r="33" spans="2:26" ht="12.75">
      <c r="B33" t="s">
        <v>3</v>
      </c>
      <c r="C33">
        <f t="shared" si="30"/>
        <v>-90</v>
      </c>
      <c r="D33">
        <f t="shared" si="18"/>
        <v>-78</v>
      </c>
      <c r="E33">
        <f t="shared" si="19"/>
        <v>-66</v>
      </c>
      <c r="F33">
        <f t="shared" si="20"/>
        <v>-54</v>
      </c>
      <c r="G33">
        <f t="shared" si="21"/>
        <v>-42</v>
      </c>
      <c r="H33">
        <f t="shared" si="22"/>
        <v>-38</v>
      </c>
      <c r="I33">
        <f t="shared" si="23"/>
        <v>-26</v>
      </c>
      <c r="J33">
        <f t="shared" si="24"/>
        <v>-30</v>
      </c>
      <c r="K33">
        <f t="shared" si="25"/>
        <v>-18</v>
      </c>
      <c r="L33">
        <f t="shared" si="26"/>
        <v>-28</v>
      </c>
      <c r="M33">
        <f t="shared" si="27"/>
        <v>-16</v>
      </c>
      <c r="O33" t="str">
        <f t="shared" si="28"/>
        <v>C</v>
      </c>
      <c r="Q33" t="str">
        <f aca="true" t="shared" si="37" ref="Q33:Z33">LOOKUP(Q14,$AB$5:$AC$12)</f>
        <v>|</v>
      </c>
      <c r="R33" t="str">
        <f t="shared" si="37"/>
        <v>|</v>
      </c>
      <c r="S33" t="str">
        <f t="shared" si="37"/>
        <v>|</v>
      </c>
      <c r="T33" t="str">
        <f t="shared" si="37"/>
        <v>|</v>
      </c>
      <c r="U33" t="str">
        <f t="shared" si="37"/>
        <v>V</v>
      </c>
      <c r="V33" t="str">
        <f t="shared" si="37"/>
        <v>\</v>
      </c>
      <c r="W33" t="str">
        <f t="shared" si="37"/>
        <v>V</v>
      </c>
      <c r="X33" t="str">
        <f t="shared" si="37"/>
        <v>\</v>
      </c>
      <c r="Y33" t="str">
        <f t="shared" si="37"/>
        <v>+</v>
      </c>
      <c r="Z33" t="str">
        <f t="shared" si="37"/>
        <v>\</v>
      </c>
    </row>
    <row r="34" spans="2:26" ht="12.75">
      <c r="B34" t="s">
        <v>2</v>
      </c>
      <c r="C34">
        <f t="shared" si="30"/>
        <v>-100</v>
      </c>
      <c r="D34">
        <f t="shared" si="18"/>
        <v>-88</v>
      </c>
      <c r="E34">
        <f t="shared" si="19"/>
        <v>-76</v>
      </c>
      <c r="F34">
        <f t="shared" si="20"/>
        <v>-64</v>
      </c>
      <c r="G34">
        <f t="shared" si="21"/>
        <v>-52</v>
      </c>
      <c r="H34">
        <f t="shared" si="22"/>
        <v>-48</v>
      </c>
      <c r="I34">
        <f t="shared" si="23"/>
        <v>-36</v>
      </c>
      <c r="J34">
        <f t="shared" si="24"/>
        <v>-32</v>
      </c>
      <c r="K34">
        <f t="shared" si="25"/>
        <v>-28</v>
      </c>
      <c r="L34">
        <f t="shared" si="26"/>
        <v>-24</v>
      </c>
      <c r="M34">
        <f t="shared" si="27"/>
        <v>-26</v>
      </c>
      <c r="O34" t="str">
        <f t="shared" si="28"/>
        <v>A</v>
      </c>
      <c r="Q34" t="str">
        <f aca="true" t="shared" si="38" ref="Q34:Z34">LOOKUP(Q15,$AB$5:$AC$12)</f>
        <v>|</v>
      </c>
      <c r="R34" t="str">
        <f t="shared" si="38"/>
        <v>V</v>
      </c>
      <c r="S34" t="str">
        <f t="shared" si="38"/>
        <v>V</v>
      </c>
      <c r="T34" t="str">
        <f t="shared" si="38"/>
        <v>|</v>
      </c>
      <c r="U34" t="str">
        <f t="shared" si="38"/>
        <v>V</v>
      </c>
      <c r="V34" t="str">
        <f t="shared" si="38"/>
        <v>|</v>
      </c>
      <c r="W34" t="str">
        <f t="shared" si="38"/>
        <v>\</v>
      </c>
      <c r="X34" t="str">
        <f t="shared" si="38"/>
        <v>|</v>
      </c>
      <c r="Y34" t="str">
        <f t="shared" si="38"/>
        <v>\</v>
      </c>
      <c r="Z34" t="str">
        <f t="shared" si="38"/>
        <v>|</v>
      </c>
    </row>
    <row r="36" ht="13.5">
      <c r="AE36" s="2"/>
    </row>
    <row r="37" spans="1:31" ht="13.5">
      <c r="A37" t="s">
        <v>24</v>
      </c>
      <c r="P37" t="s">
        <v>36</v>
      </c>
      <c r="AE37" s="2"/>
    </row>
    <row r="38" spans="4:31" ht="13.5">
      <c r="D38" t="str">
        <f>D23</f>
        <v>T</v>
      </c>
      <c r="E38" t="str">
        <f aca="true" t="shared" si="39" ref="E38:M38">E23</f>
        <v>A</v>
      </c>
      <c r="F38" t="str">
        <f t="shared" si="39"/>
        <v>A</v>
      </c>
      <c r="G38" t="str">
        <f t="shared" si="39"/>
        <v>T</v>
      </c>
      <c r="H38" t="str">
        <f t="shared" si="39"/>
        <v>G</v>
      </c>
      <c r="I38" t="str">
        <f t="shared" si="39"/>
        <v>C</v>
      </c>
      <c r="J38" t="str">
        <f t="shared" si="39"/>
        <v>G</v>
      </c>
      <c r="K38" t="str">
        <f t="shared" si="39"/>
        <v>C</v>
      </c>
      <c r="L38" t="str">
        <f t="shared" si="39"/>
        <v>T</v>
      </c>
      <c r="M38" t="str">
        <f t="shared" si="39"/>
        <v>C</v>
      </c>
      <c r="P38">
        <v>34</v>
      </c>
      <c r="Q38">
        <v>13</v>
      </c>
      <c r="R38">
        <f ca="1">INDIRECT(ADDRESS(P38,Q38))</f>
        <v>-26</v>
      </c>
      <c r="S38" t="str">
        <f ca="1">INDIRECT(ADDRESS(P38,Q38+13))</f>
        <v>|</v>
      </c>
      <c r="T38">
        <f ca="1">INDIRECT(ADDRESS(P38-19,Q38+13))</f>
        <v>4</v>
      </c>
      <c r="U38" t="str">
        <f ca="1">INDIRECT(ADDRESS(23,Q38))</f>
        <v>C</v>
      </c>
      <c r="V38" s="4" t="str">
        <f>IF(T38=0,"",IF(T38=4,CONCATENATE("-",V36),CONCATENATE(U38,V36)))</f>
        <v>-</v>
      </c>
      <c r="AE38" s="3"/>
    </row>
    <row r="39" spans="21:31" ht="13.5">
      <c r="U39" t="str">
        <f ca="1">INDIRECT(ADDRESS(P38,2))</f>
        <v>A</v>
      </c>
      <c r="V39" s="4" t="str">
        <f>IF(T38=0,"",IF(T38=2,CONCATENATE("-",V37),CONCATENATE(U39,V37)))</f>
        <v>A</v>
      </c>
      <c r="AE39" s="3"/>
    </row>
    <row r="40" spans="2:31" ht="13.5">
      <c r="B40" t="str">
        <f aca="true" t="shared" si="40" ref="B40:B49">B25</f>
        <v>T</v>
      </c>
      <c r="D40">
        <f>LOOKUP(CONCATENATE($B40,D$38),$G$5:$H$20)</f>
        <v>2</v>
      </c>
      <c r="E40">
        <f aca="true" t="shared" si="41" ref="E40:M40">LOOKUP(CONCATENATE($B40,E$38),$G$5:$H$20)</f>
        <v>-6</v>
      </c>
      <c r="F40">
        <f t="shared" si="41"/>
        <v>-6</v>
      </c>
      <c r="G40">
        <f t="shared" si="41"/>
        <v>2</v>
      </c>
      <c r="H40">
        <f t="shared" si="41"/>
        <v>-6</v>
      </c>
      <c r="I40">
        <f t="shared" si="41"/>
        <v>-6</v>
      </c>
      <c r="J40">
        <f t="shared" si="41"/>
        <v>-6</v>
      </c>
      <c r="K40">
        <f t="shared" si="41"/>
        <v>-6</v>
      </c>
      <c r="L40">
        <f t="shared" si="41"/>
        <v>2</v>
      </c>
      <c r="M40">
        <f t="shared" si="41"/>
        <v>-6</v>
      </c>
      <c r="P40">
        <f>IF(AND(P38=24,Q38=3),P38,IF(T38&lt;&gt;2,P38-1,P38))</f>
        <v>33</v>
      </c>
      <c r="Q40">
        <f>IF(AND(P38=24,Q38=3),Q38,IF(T38&lt;&gt;4,Q38-1,Q38))</f>
        <v>13</v>
      </c>
      <c r="R40">
        <f ca="1">INDIRECT(ADDRESS(P40,Q40))</f>
        <v>-16</v>
      </c>
      <c r="S40" t="str">
        <f ca="1">INDIRECT(ADDRESS(P40,Q40+13))</f>
        <v>\</v>
      </c>
      <c r="T40">
        <f ca="1">INDIRECT(ADDRESS(P40-19,Q40+13))</f>
        <v>1</v>
      </c>
      <c r="U40" t="str">
        <f ca="1">INDIRECT(ADDRESS(23,Q40))</f>
        <v>C</v>
      </c>
      <c r="V40" s="4" t="str">
        <f>IF(T40=0,"",IF(T40=4,CONCATENATE("-",V38),CONCATENATE(U40,V38)))</f>
        <v>C-</v>
      </c>
      <c r="AE40" s="3"/>
    </row>
    <row r="41" spans="2:31" ht="13.5">
      <c r="B41" t="str">
        <f t="shared" si="40"/>
        <v>T</v>
      </c>
      <c r="D41">
        <f aca="true" t="shared" si="42" ref="D41:M49">LOOKUP(CONCATENATE($B41,D$38),$G$5:$H$20)</f>
        <v>2</v>
      </c>
      <c r="E41">
        <f t="shared" si="42"/>
        <v>-6</v>
      </c>
      <c r="F41">
        <f t="shared" si="42"/>
        <v>-6</v>
      </c>
      <c r="G41">
        <f t="shared" si="42"/>
        <v>2</v>
      </c>
      <c r="H41">
        <f t="shared" si="42"/>
        <v>-6</v>
      </c>
      <c r="I41">
        <f t="shared" si="42"/>
        <v>-6</v>
      </c>
      <c r="J41">
        <f t="shared" si="42"/>
        <v>-6</v>
      </c>
      <c r="K41">
        <f t="shared" si="42"/>
        <v>-6</v>
      </c>
      <c r="L41">
        <f t="shared" si="42"/>
        <v>2</v>
      </c>
      <c r="M41">
        <f t="shared" si="42"/>
        <v>-6</v>
      </c>
      <c r="U41" t="str">
        <f ca="1">INDIRECT(ADDRESS(P40,2))</f>
        <v>C</v>
      </c>
      <c r="V41" s="4" t="str">
        <f>IF(T40=0,"",IF(T40=2,CONCATENATE("-",V39),CONCATENATE(U41,V39)))</f>
        <v>CA</v>
      </c>
      <c r="AE41" s="3"/>
    </row>
    <row r="42" spans="2:31" ht="13.5">
      <c r="B42" t="str">
        <f t="shared" si="40"/>
        <v>A</v>
      </c>
      <c r="D42">
        <f t="shared" si="42"/>
        <v>-6</v>
      </c>
      <c r="E42">
        <f t="shared" si="42"/>
        <v>2</v>
      </c>
      <c r="F42">
        <f t="shared" si="42"/>
        <v>2</v>
      </c>
      <c r="G42">
        <f t="shared" si="42"/>
        <v>-6</v>
      </c>
      <c r="H42">
        <f t="shared" si="42"/>
        <v>-6</v>
      </c>
      <c r="I42">
        <f t="shared" si="42"/>
        <v>-6</v>
      </c>
      <c r="J42">
        <f t="shared" si="42"/>
        <v>-6</v>
      </c>
      <c r="K42">
        <f t="shared" si="42"/>
        <v>-6</v>
      </c>
      <c r="L42">
        <f t="shared" si="42"/>
        <v>-6</v>
      </c>
      <c r="M42">
        <f t="shared" si="42"/>
        <v>-6</v>
      </c>
      <c r="P42">
        <f>IF(AND(P40=24,Q40=3),P40,IF(T40&lt;&gt;2,P40-1,P40))</f>
        <v>32</v>
      </c>
      <c r="Q42">
        <f>IF(AND(P40=24,Q40=3),Q40,IF(T40&lt;&gt;4,Q40-1,Q40))</f>
        <v>12</v>
      </c>
      <c r="R42">
        <f ca="1">INDIRECT(ADDRESS(P42,Q42))</f>
        <v>-18</v>
      </c>
      <c r="S42" t="str">
        <f ca="1">INDIRECT(ADDRESS(P42,Q42+13))</f>
        <v>\</v>
      </c>
      <c r="T42">
        <f ca="1">INDIRECT(ADDRESS(P42-19,Q42+13))</f>
        <v>1</v>
      </c>
      <c r="U42" t="str">
        <f ca="1">INDIRECT(ADDRESS(23,Q42))</f>
        <v>T</v>
      </c>
      <c r="V42" s="4" t="str">
        <f>IF(T42=0,"",IF(T42=4,CONCATENATE("-",V40),CONCATENATE(U42,V40)))</f>
        <v>TC-</v>
      </c>
      <c r="AE42" s="3"/>
    </row>
    <row r="43" spans="2:31" ht="13.5">
      <c r="B43" t="str">
        <f t="shared" si="40"/>
        <v>A</v>
      </c>
      <c r="D43">
        <f t="shared" si="42"/>
        <v>-6</v>
      </c>
      <c r="E43">
        <f t="shared" si="42"/>
        <v>2</v>
      </c>
      <c r="F43">
        <f t="shared" si="42"/>
        <v>2</v>
      </c>
      <c r="G43">
        <f t="shared" si="42"/>
        <v>-6</v>
      </c>
      <c r="H43">
        <f t="shared" si="42"/>
        <v>-6</v>
      </c>
      <c r="I43">
        <f t="shared" si="42"/>
        <v>-6</v>
      </c>
      <c r="J43">
        <f t="shared" si="42"/>
        <v>-6</v>
      </c>
      <c r="K43">
        <f t="shared" si="42"/>
        <v>-6</v>
      </c>
      <c r="L43">
        <f t="shared" si="42"/>
        <v>-6</v>
      </c>
      <c r="M43">
        <f t="shared" si="42"/>
        <v>-6</v>
      </c>
      <c r="U43" t="str">
        <f ca="1">INDIRECT(ADDRESS(P42,2))</f>
        <v>T</v>
      </c>
      <c r="V43" s="4" t="str">
        <f>IF(T42=0,"",IF(T42=2,CONCATENATE("-",V41),CONCATENATE(U43,V41)))</f>
        <v>TCA</v>
      </c>
      <c r="AE43" s="3"/>
    </row>
    <row r="44" spans="2:31" ht="13.5">
      <c r="B44" t="str">
        <f t="shared" si="40"/>
        <v>G</v>
      </c>
      <c r="D44">
        <f t="shared" si="42"/>
        <v>-6</v>
      </c>
      <c r="E44">
        <f t="shared" si="42"/>
        <v>-6</v>
      </c>
      <c r="F44">
        <f t="shared" si="42"/>
        <v>-6</v>
      </c>
      <c r="G44">
        <f t="shared" si="42"/>
        <v>-6</v>
      </c>
      <c r="H44">
        <f t="shared" si="42"/>
        <v>2</v>
      </c>
      <c r="I44">
        <f t="shared" si="42"/>
        <v>-6</v>
      </c>
      <c r="J44">
        <f t="shared" si="42"/>
        <v>2</v>
      </c>
      <c r="K44">
        <f t="shared" si="42"/>
        <v>-6</v>
      </c>
      <c r="L44">
        <f t="shared" si="42"/>
        <v>-6</v>
      </c>
      <c r="M44">
        <f t="shared" si="42"/>
        <v>-6</v>
      </c>
      <c r="P44">
        <f>IF(AND(P42=24,Q42=3),P42,IF(T42&lt;&gt;2,P42-1,P42))</f>
        <v>31</v>
      </c>
      <c r="Q44">
        <f>IF(AND(P42=24,Q42=3),Q42,IF(T42&lt;&gt;4,Q42-1,Q42))</f>
        <v>11</v>
      </c>
      <c r="R44">
        <f ca="1">INDIRECT(ADDRESS(P44,Q44))</f>
        <v>-20</v>
      </c>
      <c r="S44" t="str">
        <f ca="1">INDIRECT(ADDRESS(P44,Q44+13))</f>
        <v>\</v>
      </c>
      <c r="T44">
        <f ca="1">INDIRECT(ADDRESS(P44-19,Q44+13))</f>
        <v>1</v>
      </c>
      <c r="U44" t="str">
        <f ca="1">INDIRECT(ADDRESS(23,Q44))</f>
        <v>C</v>
      </c>
      <c r="V44" s="4" t="str">
        <f>IF(T44=0,"",IF(T44=4,CONCATENATE("-",V42),CONCATENATE(U44,V42)))</f>
        <v>CTC-</v>
      </c>
      <c r="AE44" s="3"/>
    </row>
    <row r="45" spans="2:31" ht="13.5">
      <c r="B45" t="str">
        <f t="shared" si="40"/>
        <v>T</v>
      </c>
      <c r="D45">
        <f t="shared" si="42"/>
        <v>2</v>
      </c>
      <c r="E45">
        <f t="shared" si="42"/>
        <v>-6</v>
      </c>
      <c r="F45">
        <f t="shared" si="42"/>
        <v>-6</v>
      </c>
      <c r="G45">
        <f t="shared" si="42"/>
        <v>2</v>
      </c>
      <c r="H45">
        <f t="shared" si="42"/>
        <v>-6</v>
      </c>
      <c r="I45">
        <f t="shared" si="42"/>
        <v>-6</v>
      </c>
      <c r="J45">
        <f t="shared" si="42"/>
        <v>-6</v>
      </c>
      <c r="K45">
        <f t="shared" si="42"/>
        <v>-6</v>
      </c>
      <c r="L45">
        <f t="shared" si="42"/>
        <v>2</v>
      </c>
      <c r="M45">
        <f t="shared" si="42"/>
        <v>-6</v>
      </c>
      <c r="U45" t="str">
        <f ca="1">INDIRECT(ADDRESS(P44,2))</f>
        <v>C</v>
      </c>
      <c r="V45" s="4" t="str">
        <f>IF(T44=0,"",IF(T44=2,CONCATENATE("-",V43),CONCATENATE(U45,V43)))</f>
        <v>CTCA</v>
      </c>
      <c r="AE45" s="3"/>
    </row>
    <row r="46" spans="2:31" ht="13.5">
      <c r="B46" t="str">
        <f t="shared" si="40"/>
        <v>C</v>
      </c>
      <c r="D46">
        <f t="shared" si="42"/>
        <v>-6</v>
      </c>
      <c r="E46">
        <f t="shared" si="42"/>
        <v>-6</v>
      </c>
      <c r="F46">
        <f t="shared" si="42"/>
        <v>-6</v>
      </c>
      <c r="G46">
        <f t="shared" si="42"/>
        <v>-6</v>
      </c>
      <c r="H46">
        <f t="shared" si="42"/>
        <v>-6</v>
      </c>
      <c r="I46">
        <f t="shared" si="42"/>
        <v>2</v>
      </c>
      <c r="J46">
        <f t="shared" si="42"/>
        <v>-6</v>
      </c>
      <c r="K46">
        <f t="shared" si="42"/>
        <v>2</v>
      </c>
      <c r="L46">
        <f t="shared" si="42"/>
        <v>-6</v>
      </c>
      <c r="M46">
        <f t="shared" si="42"/>
        <v>2</v>
      </c>
      <c r="P46">
        <f>IF(AND(P44=24,Q44=3),P44,IF(T44&lt;&gt;2,P44-1,P44))</f>
        <v>30</v>
      </c>
      <c r="Q46">
        <f>IF(AND(P44=24,Q44=3),Q44,IF(T44&lt;&gt;4,Q44-1,Q44))</f>
        <v>10</v>
      </c>
      <c r="R46">
        <f ca="1">INDIRECT(ADDRESS(P46,Q46))</f>
        <v>-22</v>
      </c>
      <c r="S46" t="str">
        <f ca="1">INDIRECT(ADDRESS(P46,Q46+13))</f>
        <v>&gt;</v>
      </c>
      <c r="T46">
        <f ca="1">INDIRECT(ADDRESS(P46-19,Q46+13))</f>
        <v>3</v>
      </c>
      <c r="U46" t="str">
        <f ca="1">INDIRECT(ADDRESS(23,Q46))</f>
        <v>G</v>
      </c>
      <c r="V46" s="4" t="str">
        <f>IF(T46=0,"",IF(T46=4,CONCATENATE("-",V44),CONCATENATE(U46,V44)))</f>
        <v>GCTC-</v>
      </c>
      <c r="AE46" s="3"/>
    </row>
    <row r="47" spans="2:31" ht="13.5">
      <c r="B47" t="str">
        <f t="shared" si="40"/>
        <v>T</v>
      </c>
      <c r="D47">
        <f t="shared" si="42"/>
        <v>2</v>
      </c>
      <c r="E47">
        <f t="shared" si="42"/>
        <v>-6</v>
      </c>
      <c r="F47">
        <f t="shared" si="42"/>
        <v>-6</v>
      </c>
      <c r="G47">
        <f t="shared" si="42"/>
        <v>2</v>
      </c>
      <c r="H47">
        <f t="shared" si="42"/>
        <v>-6</v>
      </c>
      <c r="I47">
        <f t="shared" si="42"/>
        <v>-6</v>
      </c>
      <c r="J47">
        <f t="shared" si="42"/>
        <v>-6</v>
      </c>
      <c r="K47">
        <f t="shared" si="42"/>
        <v>-6</v>
      </c>
      <c r="L47">
        <f t="shared" si="42"/>
        <v>2</v>
      </c>
      <c r="M47">
        <f t="shared" si="42"/>
        <v>-6</v>
      </c>
      <c r="U47" t="str">
        <f ca="1">INDIRECT(ADDRESS(P46,2))</f>
        <v>T</v>
      </c>
      <c r="V47" s="4" t="str">
        <f>IF(T46=0,"",IF(T46=2,CONCATENATE("-",V45),CONCATENATE(U47,V45)))</f>
        <v>TCTCA</v>
      </c>
      <c r="AE47" s="3"/>
    </row>
    <row r="48" spans="2:31" ht="13.5">
      <c r="B48" t="str">
        <f t="shared" si="40"/>
        <v>C</v>
      </c>
      <c r="D48">
        <f t="shared" si="42"/>
        <v>-6</v>
      </c>
      <c r="E48">
        <f t="shared" si="42"/>
        <v>-6</v>
      </c>
      <c r="F48">
        <f t="shared" si="42"/>
        <v>-6</v>
      </c>
      <c r="G48">
        <f t="shared" si="42"/>
        <v>-6</v>
      </c>
      <c r="H48">
        <f t="shared" si="42"/>
        <v>-6</v>
      </c>
      <c r="I48">
        <f t="shared" si="42"/>
        <v>2</v>
      </c>
      <c r="J48">
        <f t="shared" si="42"/>
        <v>-6</v>
      </c>
      <c r="K48">
        <f t="shared" si="42"/>
        <v>2</v>
      </c>
      <c r="L48">
        <f t="shared" si="42"/>
        <v>-6</v>
      </c>
      <c r="M48">
        <f t="shared" si="42"/>
        <v>2</v>
      </c>
      <c r="P48">
        <f>IF(AND(P46=24,Q46=3),P46,IF(T46&lt;&gt;2,P46-1,P46))</f>
        <v>29</v>
      </c>
      <c r="Q48">
        <f>IF(AND(P46=24,Q46=3),Q46,IF(T46&lt;&gt;4,Q46-1,Q46))</f>
        <v>9</v>
      </c>
      <c r="R48">
        <f ca="1">INDIRECT(ADDRESS(P48,Q48))</f>
        <v>-16</v>
      </c>
      <c r="S48" t="str">
        <f ca="1">INDIRECT(ADDRESS(P48,Q48+13))</f>
        <v>-</v>
      </c>
      <c r="T48">
        <f ca="1">INDIRECT(ADDRESS(P48-19,Q48+13))</f>
        <v>2</v>
      </c>
      <c r="U48" t="str">
        <f ca="1">INDIRECT(ADDRESS(23,Q48))</f>
        <v>C</v>
      </c>
      <c r="V48" s="4" t="str">
        <f>IF(T48=0,"",IF(T48=4,CONCATENATE("-",V46),CONCATENATE(U48,V46)))</f>
        <v>CGCTC-</v>
      </c>
      <c r="AE48" s="3"/>
    </row>
    <row r="49" spans="2:31" ht="13.5">
      <c r="B49" t="str">
        <f t="shared" si="40"/>
        <v>A</v>
      </c>
      <c r="D49">
        <f t="shared" si="42"/>
        <v>-6</v>
      </c>
      <c r="E49">
        <f t="shared" si="42"/>
        <v>2</v>
      </c>
      <c r="F49">
        <f t="shared" si="42"/>
        <v>2</v>
      </c>
      <c r="G49">
        <f t="shared" si="42"/>
        <v>-6</v>
      </c>
      <c r="H49">
        <f t="shared" si="42"/>
        <v>-6</v>
      </c>
      <c r="I49">
        <f t="shared" si="42"/>
        <v>-6</v>
      </c>
      <c r="J49">
        <f t="shared" si="42"/>
        <v>-6</v>
      </c>
      <c r="K49">
        <f t="shared" si="42"/>
        <v>-6</v>
      </c>
      <c r="L49">
        <f t="shared" si="42"/>
        <v>-6</v>
      </c>
      <c r="M49">
        <f t="shared" si="42"/>
        <v>-6</v>
      </c>
      <c r="U49" t="str">
        <f ca="1">INDIRECT(ADDRESS(P48,2))</f>
        <v>G</v>
      </c>
      <c r="V49" s="4" t="str">
        <f>IF(T48=0,"",IF(T48=2,CONCATENATE("-",V47),CONCATENATE(U49,V47)))</f>
        <v>-TCTCA</v>
      </c>
      <c r="AE49" s="3"/>
    </row>
    <row r="50" spans="16:31" ht="13.5">
      <c r="P50">
        <f>IF(AND(P48=24,Q48=3),P48,IF(T48&lt;&gt;2,P48-1,P48))</f>
        <v>29</v>
      </c>
      <c r="Q50">
        <f>IF(AND(P48=24,Q48=3),Q48,IF(T48&lt;&gt;4,Q48-1,Q48))</f>
        <v>8</v>
      </c>
      <c r="R50">
        <f ca="1">INDIRECT(ADDRESS(P50,Q50))</f>
        <v>-6</v>
      </c>
      <c r="S50" t="str">
        <f ca="1">INDIRECT(ADDRESS(P50,Q50+13))</f>
        <v>\</v>
      </c>
      <c r="T50">
        <f ca="1">INDIRECT(ADDRESS(P50-19,Q50+13))</f>
        <v>1</v>
      </c>
      <c r="U50" t="str">
        <f ca="1">INDIRECT(ADDRESS(23,Q50))</f>
        <v>G</v>
      </c>
      <c r="V50" s="4" t="str">
        <f>IF(T50=0,"",IF(T50=4,CONCATENATE("-",V48),CONCATENATE(U50,V48)))</f>
        <v>GCGCTC-</v>
      </c>
      <c r="AE50" s="3"/>
    </row>
    <row r="51" spans="21:31" ht="13.5">
      <c r="U51" t="str">
        <f ca="1">INDIRECT(ADDRESS(P50,2))</f>
        <v>G</v>
      </c>
      <c r="V51" s="4" t="str">
        <f>IF(T50=0,"",IF(T50=2,CONCATENATE("-",V49),CONCATENATE(U51,V49)))</f>
        <v>G-TCTCA</v>
      </c>
      <c r="AE51" s="3"/>
    </row>
    <row r="52" spans="16:31" ht="13.5">
      <c r="P52">
        <f>IF(AND(P50=24,Q50=3),P50,IF(T50&lt;&gt;2,P50-1,P50))</f>
        <v>28</v>
      </c>
      <c r="Q52">
        <f>IF(AND(P50=24,Q50=3),Q50,IF(T50&lt;&gt;4,Q50-1,Q50))</f>
        <v>7</v>
      </c>
      <c r="R52">
        <f ca="1">INDIRECT(ADDRESS(P52,Q52))</f>
        <v>-8</v>
      </c>
      <c r="S52" t="str">
        <f ca="1">INDIRECT(ADDRESS(P52,Q52+13))</f>
        <v>\</v>
      </c>
      <c r="T52">
        <f ca="1">INDIRECT(ADDRESS(P52-19,Q52+13))</f>
        <v>1</v>
      </c>
      <c r="U52" t="str">
        <f ca="1">INDIRECT(ADDRESS(23,Q52))</f>
        <v>T</v>
      </c>
      <c r="V52" s="4" t="str">
        <f>IF(T52=0,"",IF(T52=4,CONCATENATE("-",V50),CONCATENATE(U52,V50)))</f>
        <v>TGCGCTC-</v>
      </c>
      <c r="AE52" s="3"/>
    </row>
    <row r="53" spans="21:31" ht="13.5">
      <c r="U53" t="str">
        <f ca="1">INDIRECT(ADDRESS(P52,2))</f>
        <v>A</v>
      </c>
      <c r="V53" s="4" t="str">
        <f>IF(T52=0,"",IF(T52=2,CONCATENATE("-",V51),CONCATENATE(U53,V51)))</f>
        <v>AG-TCTCA</v>
      </c>
      <c r="AE53" s="3"/>
    </row>
    <row r="54" spans="16:31" ht="13.5">
      <c r="P54">
        <f>IF(AND(P52=24,Q52=3),P52,IF(T52&lt;&gt;2,P52-1,P52))</f>
        <v>27</v>
      </c>
      <c r="Q54">
        <f>IF(AND(P52=24,Q52=3),Q52,IF(T52&lt;&gt;4,Q52-1,Q52))</f>
        <v>6</v>
      </c>
      <c r="R54">
        <f ca="1">INDIRECT(ADDRESS(P54,Q54))</f>
        <v>-2</v>
      </c>
      <c r="S54" t="str">
        <f ca="1">INDIRECT(ADDRESS(P54,Q54+13))</f>
        <v>\</v>
      </c>
      <c r="T54">
        <f ca="1">INDIRECT(ADDRESS(P54-19,Q54+13))</f>
        <v>1</v>
      </c>
      <c r="U54" t="str">
        <f ca="1">INDIRECT(ADDRESS(23,Q54))</f>
        <v>A</v>
      </c>
      <c r="V54" s="4" t="str">
        <f>IF(T54=0,"",IF(T54=4,CONCATENATE("-",V52),CONCATENATE(U54,V52)))</f>
        <v>ATGCGCTC-</v>
      </c>
      <c r="AE54" s="3"/>
    </row>
    <row r="55" spans="21:31" ht="13.5">
      <c r="U55" t="str">
        <f ca="1">INDIRECT(ADDRESS(P54,2))</f>
        <v>A</v>
      </c>
      <c r="V55" s="4" t="str">
        <f>IF(T54=0,"",IF(T54=2,CONCATENATE("-",V53),CONCATENATE(U55,V53)))</f>
        <v>AAG-TCTCA</v>
      </c>
      <c r="AE55" s="3"/>
    </row>
    <row r="56" spans="16:31" ht="13.5">
      <c r="P56">
        <f>IF(AND(P54=24,Q54=3),P54,IF(T54&lt;&gt;2,P54-1,P54))</f>
        <v>26</v>
      </c>
      <c r="Q56">
        <f>IF(AND(P54=24,Q54=3),Q54,IF(T54&lt;&gt;4,Q54-1,Q54))</f>
        <v>5</v>
      </c>
      <c r="R56">
        <f ca="1">INDIRECT(ADDRESS(P56,Q56))</f>
        <v>-4</v>
      </c>
      <c r="S56" t="str">
        <f ca="1">INDIRECT(ADDRESS(P56,Q56+13))</f>
        <v>\</v>
      </c>
      <c r="T56">
        <f ca="1">INDIRECT(ADDRESS(P56-19,Q56+13))</f>
        <v>1</v>
      </c>
      <c r="U56" t="str">
        <f ca="1">INDIRECT(ADDRESS(23,Q56))</f>
        <v>A</v>
      </c>
      <c r="V56" s="4" t="str">
        <f>IF(T56=0,"",IF(T56=4,CONCATENATE("-",V54),CONCATENATE(U56,V54)))</f>
        <v>AATGCGCTC-</v>
      </c>
      <c r="AE56" s="3"/>
    </row>
    <row r="57" spans="21:31" ht="13.5">
      <c r="U57" t="str">
        <f ca="1">INDIRECT(ADDRESS(P56,2))</f>
        <v>T</v>
      </c>
      <c r="V57" s="4" t="str">
        <f>IF(T56=0,"",IF(T56=2,CONCATENATE("-",V55),CONCATENATE(U57,V55)))</f>
        <v>TAAG-TCTCA</v>
      </c>
      <c r="AE57" s="3"/>
    </row>
    <row r="58" spans="16:31" ht="13.5">
      <c r="P58">
        <f>IF(AND(P56=24,Q56=3),P56,IF(T56&lt;&gt;2,P56-1,P56))</f>
        <v>25</v>
      </c>
      <c r="Q58">
        <f>IF(AND(P56=24,Q56=3),Q56,IF(T56&lt;&gt;4,Q56-1,Q56))</f>
        <v>4</v>
      </c>
      <c r="R58">
        <f ca="1">INDIRECT(ADDRESS(P58,Q58))</f>
        <v>2</v>
      </c>
      <c r="S58" t="str">
        <f ca="1">INDIRECT(ADDRESS(P58,Q58+13))</f>
        <v>\</v>
      </c>
      <c r="T58">
        <f ca="1">INDIRECT(ADDRESS(P58-19,Q58+13))</f>
        <v>1</v>
      </c>
      <c r="U58" t="str">
        <f ca="1">INDIRECT(ADDRESS(23,Q58))</f>
        <v>T</v>
      </c>
      <c r="V58" s="4" t="str">
        <f>IF(T58=0,"",IF(T58=4,CONCATENATE("-",V56),CONCATENATE(U58,V56)))</f>
        <v>TAATGCGCTC-</v>
      </c>
      <c r="AE58" s="3"/>
    </row>
    <row r="59" spans="21:31" ht="13.5">
      <c r="U59" t="str">
        <f ca="1">INDIRECT(ADDRESS(P58,2))</f>
        <v>T</v>
      </c>
      <c r="V59" s="4" t="str">
        <f>IF(T58=0,"",IF(T58=2,CONCATENATE("-",V57),CONCATENATE(U59,V57)))</f>
        <v>TTAAG-TCTCA</v>
      </c>
      <c r="AE59" s="3"/>
    </row>
    <row r="60" spans="16:31" ht="13.5">
      <c r="P60">
        <f>IF(AND(P58=24,Q58=3),P58,IF(T58&lt;&gt;2,P58-1,P58))</f>
        <v>24</v>
      </c>
      <c r="Q60">
        <f>IF(AND(P58=24,Q58=3),Q58,IF(T58&lt;&gt;4,Q58-1,Q58))</f>
        <v>3</v>
      </c>
      <c r="R60">
        <f ca="1">INDIRECT(ADDRESS(P60,Q60))</f>
        <v>0</v>
      </c>
      <c r="S60">
        <f ca="1">INDIRECT(ADDRESS(P60,Q60+13))</f>
        <v>0</v>
      </c>
      <c r="T60">
        <f ca="1">INDIRECT(ADDRESS(P60-19,Q60+13))</f>
        <v>0</v>
      </c>
      <c r="U60" t="str">
        <f ca="1">INDIRECT(ADDRESS(23,Q60))</f>
        <v>-</v>
      </c>
      <c r="V60" s="4">
        <f>IF(T60=0,"",IF(T60=4,CONCATENATE("-",V58),CONCATENATE(U60,V58)))</f>
      </c>
      <c r="AE60" s="3"/>
    </row>
    <row r="61" spans="21:31" ht="13.5">
      <c r="U61" t="str">
        <f ca="1">INDIRECT(ADDRESS(P60,2))</f>
        <v>-</v>
      </c>
      <c r="V61" s="4">
        <f>IF(T60=0,"",IF(T60=2,CONCATENATE("-",V59),CONCATENATE(U61,V59)))</f>
      </c>
      <c r="AE61" s="3"/>
    </row>
    <row r="62" spans="16:31" ht="13.5">
      <c r="P62">
        <f>IF(AND(P60=24,Q60=3),P60,IF(T60&lt;&gt;2,P60-1,P60))</f>
        <v>24</v>
      </c>
      <c r="Q62">
        <f>IF(AND(P60=24,Q60=3),Q60,IF(T60&lt;&gt;4,Q60-1,Q60))</f>
        <v>3</v>
      </c>
      <c r="R62">
        <f ca="1">INDIRECT(ADDRESS(P62,Q62))</f>
        <v>0</v>
      </c>
      <c r="S62">
        <f ca="1">INDIRECT(ADDRESS(P62,Q62+13))</f>
        <v>0</v>
      </c>
      <c r="T62">
        <f ca="1">INDIRECT(ADDRESS(P62-19,Q62+13))</f>
        <v>0</v>
      </c>
      <c r="U62" t="str">
        <f ca="1">INDIRECT(ADDRESS(23,Q62))</f>
        <v>-</v>
      </c>
      <c r="V62" s="4">
        <f>IF(T62=0,"",IF(T62=4,CONCATENATE("-",V60),CONCATENATE(U62,V60)))</f>
      </c>
      <c r="AE62" s="3"/>
    </row>
    <row r="63" spans="21:31" ht="13.5">
      <c r="U63" t="str">
        <f ca="1">INDIRECT(ADDRESS(P62,2))</f>
        <v>-</v>
      </c>
      <c r="V63" s="4">
        <f>IF(T62=0,"",IF(T62=2,CONCATENATE("-",V61),CONCATENATE(U63,V61)))</f>
      </c>
      <c r="AE63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MIDI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Jackoway</dc:creator>
  <cp:keywords/>
  <dc:description/>
  <cp:lastModifiedBy>Gary Jackoway</cp:lastModifiedBy>
  <dcterms:created xsi:type="dcterms:W3CDTF">2002-02-22T23:13:53Z</dcterms:created>
  <dcterms:modified xsi:type="dcterms:W3CDTF">2002-02-26T14:43:00Z</dcterms:modified>
  <cp:category/>
  <cp:version/>
  <cp:contentType/>
  <cp:contentStatus/>
</cp:coreProperties>
</file>